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819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G15" i="1" l="1"/>
  <c r="G19" i="1"/>
  <c r="G21" i="1" s="1"/>
  <c r="G9" i="1"/>
  <c r="G6" i="1"/>
  <c r="G5" i="1"/>
  <c r="H21" i="1" l="1"/>
  <c r="H19" i="1"/>
  <c r="H9" i="1"/>
  <c r="H15" i="1"/>
  <c r="C19" i="1"/>
  <c r="C9" i="1"/>
  <c r="D19" i="1"/>
  <c r="D9" i="1"/>
  <c r="J15" i="1"/>
  <c r="I15" i="1"/>
  <c r="I19" i="1" s="1"/>
  <c r="F19" i="1"/>
  <c r="F9" i="1"/>
  <c r="E19" i="1"/>
  <c r="E9" i="1"/>
  <c r="I6" i="1"/>
  <c r="I9" i="1" s="1"/>
  <c r="J19" i="1"/>
  <c r="J5" i="1"/>
  <c r="J9" i="1" s="1"/>
  <c r="H19" i="2"/>
  <c r="G19" i="2"/>
  <c r="F19" i="2"/>
  <c r="F21" i="2" s="1"/>
  <c r="H10" i="2"/>
  <c r="G10" i="2"/>
  <c r="G21" i="2" s="1"/>
  <c r="F5" i="2"/>
  <c r="F10" i="2" s="1"/>
  <c r="D19" i="2"/>
  <c r="D5" i="2"/>
  <c r="D10" i="2" s="1"/>
  <c r="D21" i="2" s="1"/>
  <c r="E19" i="2"/>
  <c r="E5" i="2"/>
  <c r="E10" i="2" s="1"/>
  <c r="D21" i="1" l="1"/>
  <c r="C21" i="1"/>
  <c r="H21" i="2"/>
  <c r="E21" i="1"/>
  <c r="I21" i="1"/>
  <c r="E21" i="2"/>
  <c r="J21" i="1"/>
</calcChain>
</file>

<file path=xl/sharedStrings.xml><?xml version="1.0" encoding="utf-8"?>
<sst xmlns="http://schemas.openxmlformats.org/spreadsheetml/2006/main" count="47" uniqueCount="26">
  <si>
    <t>Inntekter</t>
  </si>
  <si>
    <t>Bompenger</t>
  </si>
  <si>
    <t>Renteinntekter</t>
  </si>
  <si>
    <t>Innbetalt fra velforeninger</t>
  </si>
  <si>
    <t>Sum inntekter</t>
  </si>
  <si>
    <t>Utgifter</t>
  </si>
  <si>
    <t>Vintervedlikehold</t>
  </si>
  <si>
    <t>Sommervedlikehold</t>
  </si>
  <si>
    <t>Regnskapshonorar</t>
  </si>
  <si>
    <t>Sum utgifter</t>
  </si>
  <si>
    <t>Overskudd / underskudd</t>
  </si>
  <si>
    <t>Rentekostnader</t>
  </si>
  <si>
    <t>Årsavgift/sesongkort</t>
  </si>
  <si>
    <t>Skatt</t>
  </si>
  <si>
    <t>Budsjett 2012 for Tronderudmarka Vegforening</t>
  </si>
  <si>
    <t>Regnskap</t>
  </si>
  <si>
    <t>Budsjett</t>
  </si>
  <si>
    <t>Andeler</t>
  </si>
  <si>
    <t>Papir/porto etc</t>
  </si>
  <si>
    <t>Bompenger og tømmertransport</t>
  </si>
  <si>
    <t>Overskudd (+)/ underskudd (-)</t>
  </si>
  <si>
    <t xml:space="preserve">Regnskap </t>
  </si>
  <si>
    <t>Papir, porto, bompengekonv,møtekostn. etc</t>
  </si>
  <si>
    <t>Rentekostnader/bankgebyr</t>
  </si>
  <si>
    <t>Budsjett 2015 Tronderudmarka</t>
  </si>
  <si>
    <t>Stiftelseskostnader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</si>
</sst>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sz val="11"/>
      <color theme="1"/>
      <name val="Arial Rounded MT Bold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4" fillId="0" borderId="0" xfId="0" applyFont="1"/>
    <xf numFmtId="0" fontId="4" fillId="0" borderId="1" xfId="0" applyFont="1" applyBorder="1"/>
    <xf numFmtId="3" fontId="4" fillId="0" borderId="0" xfId="0" applyNumberFormat="1" applyFont="1"/>
    <xf numFmtId="3" fontId="4" fillId="0" borderId="1" xfId="0" applyNumberFormat="1" applyFont="1" applyBorder="1"/>
    <xf numFmtId="0" fontId="3" fillId="0" borderId="2" xfId="0" applyFont="1" applyBorder="1"/>
    <xf numFmtId="3" fontId="3" fillId="0" borderId="2" xfId="0" applyNumberFormat="1" applyFont="1" applyBorder="1"/>
    <xf numFmtId="0" fontId="3" fillId="0" borderId="1" xfId="0" applyFont="1" applyBorder="1"/>
    <xf numFmtId="0" fontId="3" fillId="0" borderId="0" xfId="0" applyFont="1" applyBorder="1"/>
    <xf numFmtId="0" fontId="1" fillId="0" borderId="0" xfId="0" applyFont="1" applyAlignment="1">
      <alignment horizontal="left"/>
    </xf>
    <xf numFmtId="3" fontId="3" fillId="0" borderId="0" xfId="0" applyNumberFormat="1" applyFont="1" applyBorder="1"/>
    <xf numFmtId="0" fontId="5" fillId="0" borderId="0" xfId="0" applyFont="1"/>
    <xf numFmtId="0" fontId="5" fillId="0" borderId="1" xfId="0" applyFont="1" applyBorder="1"/>
    <xf numFmtId="0" fontId="3" fillId="0" borderId="1" xfId="0" applyFont="1" applyFill="1" applyBorder="1"/>
    <xf numFmtId="0" fontId="0" fillId="0" borderId="1" xfId="0" applyBorder="1"/>
    <xf numFmtId="0" fontId="0" fillId="0" borderId="2" xfId="0" applyBorder="1"/>
    <xf numFmtId="0" fontId="5" fillId="0" borderId="2" xfId="0" applyFont="1" applyBorder="1"/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workbookViewId="0">
      <selection activeCell="C14" sqref="C14"/>
    </sheetView>
  </sheetViews>
  <sheetFormatPr baseColWidth="10" defaultRowHeight="15" x14ac:dyDescent="0.25"/>
  <cols>
    <col min="2" max="2" width="25.42578125" customWidth="1"/>
    <col min="4" max="4" width="12.42578125" customWidth="1"/>
  </cols>
  <sheetData>
    <row r="1" spans="1:11" ht="19.5" x14ac:dyDescent="0.25">
      <c r="A1" s="11" t="s">
        <v>24</v>
      </c>
      <c r="D1" s="1"/>
      <c r="E1" s="1"/>
      <c r="F1" s="1"/>
      <c r="G1" s="1"/>
      <c r="H1" s="1"/>
      <c r="I1" s="1"/>
      <c r="J1" s="2"/>
      <c r="K1" s="2"/>
    </row>
    <row r="2" spans="1:11" ht="19.5" x14ac:dyDescent="0.25">
      <c r="A2" s="11"/>
      <c r="D2" s="1"/>
      <c r="E2" s="1"/>
      <c r="F2" s="1"/>
      <c r="G2" s="1"/>
      <c r="H2" s="1"/>
      <c r="I2" s="1"/>
      <c r="J2" s="2"/>
      <c r="K2" s="2"/>
    </row>
    <row r="3" spans="1:11" x14ac:dyDescent="0.25">
      <c r="C3" s="19" t="s">
        <v>16</v>
      </c>
      <c r="D3" s="19" t="s">
        <v>16</v>
      </c>
      <c r="E3" s="19" t="s">
        <v>16</v>
      </c>
      <c r="F3" s="19" t="s">
        <v>16</v>
      </c>
      <c r="G3" s="19" t="s">
        <v>21</v>
      </c>
      <c r="H3" s="19" t="s">
        <v>21</v>
      </c>
      <c r="I3" s="19" t="s">
        <v>21</v>
      </c>
      <c r="J3" s="19" t="s">
        <v>15</v>
      </c>
    </row>
    <row r="4" spans="1:11" ht="15.75" x14ac:dyDescent="0.25">
      <c r="A4" s="9" t="s">
        <v>0</v>
      </c>
      <c r="B4" s="9"/>
      <c r="C4" s="9">
        <v>2015</v>
      </c>
      <c r="D4" s="9">
        <v>2014</v>
      </c>
      <c r="E4" s="9">
        <v>2013</v>
      </c>
      <c r="F4" s="9">
        <v>2012</v>
      </c>
      <c r="G4" s="9">
        <v>2013</v>
      </c>
      <c r="H4" s="9">
        <v>2012</v>
      </c>
      <c r="I4" s="9">
        <v>2011</v>
      </c>
      <c r="J4" s="9">
        <v>2010</v>
      </c>
      <c r="K4" s="3"/>
    </row>
    <row r="5" spans="1:11" ht="15.75" x14ac:dyDescent="0.25">
      <c r="A5" s="3" t="s">
        <v>12</v>
      </c>
      <c r="B5" s="3"/>
      <c r="C5" s="3">
        <v>137000</v>
      </c>
      <c r="D5" s="3">
        <v>137000</v>
      </c>
      <c r="E5" s="3">
        <v>137000</v>
      </c>
      <c r="F5" s="3">
        <v>140000</v>
      </c>
      <c r="G5" s="3">
        <f>131225+4200</f>
        <v>135425</v>
      </c>
      <c r="H5" s="3">
        <v>136455</v>
      </c>
      <c r="I5" s="5">
        <v>130650</v>
      </c>
      <c r="J5" s="5">
        <f>139100-6000</f>
        <v>133100</v>
      </c>
      <c r="K5" s="3"/>
    </row>
    <row r="6" spans="1:11" ht="15.75" x14ac:dyDescent="0.25">
      <c r="A6" s="3" t="s">
        <v>19</v>
      </c>
      <c r="B6" s="3"/>
      <c r="C6" s="3">
        <v>40000</v>
      </c>
      <c r="D6" s="3">
        <v>33000</v>
      </c>
      <c r="E6" s="3">
        <v>33000</v>
      </c>
      <c r="F6" s="3">
        <v>30000</v>
      </c>
      <c r="G6" s="3">
        <f>48713+1348</f>
        <v>50061</v>
      </c>
      <c r="H6" s="3">
        <v>31157</v>
      </c>
      <c r="I6" s="5">
        <f>28541+964</f>
        <v>29505</v>
      </c>
      <c r="J6" s="5">
        <v>29086</v>
      </c>
      <c r="K6" s="3"/>
    </row>
    <row r="7" spans="1:11" ht="15.75" x14ac:dyDescent="0.25">
      <c r="A7" s="3" t="s">
        <v>3</v>
      </c>
      <c r="B7" s="3"/>
      <c r="C7" s="3">
        <v>6000</v>
      </c>
      <c r="D7" s="3">
        <v>6000</v>
      </c>
      <c r="E7" s="3">
        <v>6000</v>
      </c>
      <c r="F7" s="3">
        <v>6000</v>
      </c>
      <c r="G7" s="3">
        <v>6000</v>
      </c>
      <c r="H7" s="3">
        <v>6000</v>
      </c>
      <c r="I7" s="5">
        <v>6000</v>
      </c>
      <c r="J7" s="5">
        <v>6000</v>
      </c>
      <c r="K7" s="3"/>
    </row>
    <row r="8" spans="1:11" ht="15.75" x14ac:dyDescent="0.25">
      <c r="A8" s="3" t="s">
        <v>2</v>
      </c>
      <c r="B8" s="3"/>
      <c r="C8" s="3"/>
      <c r="D8" s="3"/>
      <c r="E8" s="3"/>
      <c r="F8" s="3"/>
      <c r="G8" s="3">
        <v>123</v>
      </c>
      <c r="H8" s="3">
        <v>103</v>
      </c>
      <c r="I8" s="5">
        <v>120</v>
      </c>
      <c r="J8" s="5">
        <v>73</v>
      </c>
      <c r="K8" s="3"/>
    </row>
    <row r="9" spans="1:11" ht="15.75" x14ac:dyDescent="0.25">
      <c r="A9" s="7" t="s">
        <v>4</v>
      </c>
      <c r="B9" s="7"/>
      <c r="C9" s="7">
        <f t="shared" ref="C9:J9" si="0">SUM(C5:C8)</f>
        <v>183000</v>
      </c>
      <c r="D9" s="7">
        <f t="shared" si="0"/>
        <v>176000</v>
      </c>
      <c r="E9" s="7">
        <f t="shared" si="0"/>
        <v>176000</v>
      </c>
      <c r="F9" s="7">
        <f t="shared" si="0"/>
        <v>176000</v>
      </c>
      <c r="G9" s="7">
        <f>SUM(G5:G8)</f>
        <v>191609</v>
      </c>
      <c r="H9" s="7">
        <f t="shared" si="0"/>
        <v>173715</v>
      </c>
      <c r="I9" s="8">
        <f t="shared" si="0"/>
        <v>166275</v>
      </c>
      <c r="J9" s="8">
        <f t="shared" si="0"/>
        <v>168259</v>
      </c>
      <c r="K9" s="3"/>
    </row>
    <row r="10" spans="1:11" ht="15.75" x14ac:dyDescent="0.25">
      <c r="A10" s="3"/>
      <c r="B10" s="3"/>
      <c r="C10" s="3"/>
      <c r="D10" s="3"/>
      <c r="E10" s="3"/>
      <c r="F10" s="3"/>
      <c r="G10" s="3"/>
      <c r="H10" s="3"/>
      <c r="I10" s="5"/>
      <c r="J10" s="5"/>
      <c r="K10" s="3"/>
    </row>
    <row r="11" spans="1:11" ht="15.75" x14ac:dyDescent="0.25">
      <c r="A11" s="9" t="s">
        <v>5</v>
      </c>
      <c r="B11" s="4"/>
      <c r="C11" s="4"/>
      <c r="D11" s="4"/>
      <c r="E11" s="4"/>
      <c r="F11" s="4"/>
      <c r="G11" s="4"/>
      <c r="H11" s="4"/>
      <c r="I11" s="6"/>
      <c r="J11" s="6"/>
      <c r="K11" s="3"/>
    </row>
    <row r="12" spans="1:11" ht="15.75" x14ac:dyDescent="0.25">
      <c r="A12" s="3" t="s">
        <v>6</v>
      </c>
      <c r="B12" s="3"/>
      <c r="C12" s="3">
        <v>65000</v>
      </c>
      <c r="D12" s="3">
        <v>65000</v>
      </c>
      <c r="E12" s="3">
        <v>65000</v>
      </c>
      <c r="F12" s="3">
        <v>70000</v>
      </c>
      <c r="G12" s="3">
        <v>48206</v>
      </c>
      <c r="H12" s="3">
        <v>79503</v>
      </c>
      <c r="I12" s="5">
        <v>66224</v>
      </c>
      <c r="J12" s="5">
        <v>67888</v>
      </c>
      <c r="K12" s="3"/>
    </row>
    <row r="13" spans="1:11" ht="15.75" x14ac:dyDescent="0.25">
      <c r="A13" s="3" t="s">
        <v>7</v>
      </c>
      <c r="B13" s="3"/>
      <c r="C13" s="3">
        <v>107000</v>
      </c>
      <c r="D13" s="3">
        <v>99000</v>
      </c>
      <c r="E13" s="3">
        <v>99000</v>
      </c>
      <c r="F13" s="3">
        <v>94000</v>
      </c>
      <c r="G13" s="3">
        <v>127657</v>
      </c>
      <c r="H13" s="3">
        <v>64363</v>
      </c>
      <c r="I13" s="5">
        <v>98159</v>
      </c>
      <c r="J13" s="5">
        <v>65497</v>
      </c>
      <c r="K13" s="3"/>
    </row>
    <row r="14" spans="1:11" ht="15.75" x14ac:dyDescent="0.25">
      <c r="A14" s="3" t="s">
        <v>8</v>
      </c>
      <c r="B14" s="3"/>
      <c r="C14" s="3">
        <v>7000</v>
      </c>
      <c r="D14" s="3">
        <v>8000</v>
      </c>
      <c r="E14" s="3">
        <v>8000</v>
      </c>
      <c r="F14" s="3">
        <v>8000</v>
      </c>
      <c r="G14" s="3">
        <v>5810</v>
      </c>
      <c r="H14" s="3">
        <v>5029</v>
      </c>
      <c r="I14" s="5">
        <v>7859</v>
      </c>
      <c r="J14" s="5">
        <v>7786</v>
      </c>
      <c r="K14" s="3"/>
    </row>
    <row r="15" spans="1:11" ht="15.75" x14ac:dyDescent="0.25">
      <c r="A15" s="3" t="s">
        <v>22</v>
      </c>
      <c r="B15" s="3"/>
      <c r="C15" s="3">
        <v>4000</v>
      </c>
      <c r="D15" s="3">
        <v>4000</v>
      </c>
      <c r="E15" s="3">
        <v>4000</v>
      </c>
      <c r="F15" s="3">
        <v>4000</v>
      </c>
      <c r="G15" s="3">
        <f>2216+16213</f>
        <v>18429</v>
      </c>
      <c r="H15" s="3">
        <f>14781+3409</f>
        <v>18190</v>
      </c>
      <c r="I15" s="5">
        <f>1930+1409+17+450</f>
        <v>3806</v>
      </c>
      <c r="J15" s="5">
        <f>1814+10521+3047+796+16+853</f>
        <v>17047</v>
      </c>
      <c r="K15" s="3"/>
    </row>
    <row r="16" spans="1:11" ht="15.75" x14ac:dyDescent="0.25">
      <c r="A16" s="3" t="s">
        <v>25</v>
      </c>
      <c r="B16" s="3"/>
      <c r="C16" s="3"/>
      <c r="D16" s="3"/>
      <c r="E16" s="3"/>
      <c r="F16" s="3"/>
      <c r="G16" s="3">
        <v>9860</v>
      </c>
      <c r="H16" s="3"/>
      <c r="I16" s="5"/>
      <c r="J16" s="5"/>
      <c r="K16" s="3"/>
    </row>
    <row r="17" spans="1:11" ht="15.75" x14ac:dyDescent="0.25">
      <c r="A17" s="3" t="s">
        <v>23</v>
      </c>
      <c r="B17" s="3"/>
      <c r="C17" s="3"/>
      <c r="D17" s="3"/>
      <c r="E17" s="3"/>
      <c r="F17" s="3"/>
      <c r="G17" s="3">
        <v>23</v>
      </c>
      <c r="H17" s="3">
        <v>13</v>
      </c>
      <c r="I17" s="5">
        <v>18</v>
      </c>
      <c r="J17" s="5">
        <v>0</v>
      </c>
      <c r="K17" s="3"/>
    </row>
    <row r="18" spans="1:11" ht="15.75" x14ac:dyDescent="0.25">
      <c r="A18" s="3" t="s">
        <v>13</v>
      </c>
      <c r="B18" s="3"/>
      <c r="C18" s="3"/>
      <c r="D18" s="3"/>
      <c r="E18" s="3"/>
      <c r="F18" s="3"/>
      <c r="G18" s="3"/>
      <c r="H18" s="3"/>
      <c r="I18" s="5"/>
      <c r="J18" s="5">
        <v>1635</v>
      </c>
      <c r="K18" s="3"/>
    </row>
    <row r="19" spans="1:11" ht="15.75" x14ac:dyDescent="0.25">
      <c r="A19" s="7" t="s">
        <v>9</v>
      </c>
      <c r="B19" s="7"/>
      <c r="C19" s="7">
        <f>SUM(C12:C18)</f>
        <v>183000</v>
      </c>
      <c r="D19" s="7">
        <f>SUM(D12:D18)</f>
        <v>176000</v>
      </c>
      <c r="E19" s="7">
        <f>SUM(E12:E18)</f>
        <v>176000</v>
      </c>
      <c r="F19" s="7">
        <f>SUM(F12:F18)</f>
        <v>176000</v>
      </c>
      <c r="G19" s="7">
        <f>SUM(G12:G17)</f>
        <v>209985</v>
      </c>
      <c r="H19" s="7">
        <f>SUM(H12:H17)</f>
        <v>167098</v>
      </c>
      <c r="I19" s="8">
        <f>SUM(I12:I18)</f>
        <v>176066</v>
      </c>
      <c r="J19" s="8">
        <f>SUM(J12:J18)</f>
        <v>159853</v>
      </c>
      <c r="K19" s="3"/>
    </row>
    <row r="20" spans="1:11" ht="15.75" x14ac:dyDescent="0.25">
      <c r="A20" s="3"/>
      <c r="B20" s="3"/>
      <c r="C20" s="3"/>
      <c r="D20" s="3"/>
      <c r="E20" s="3"/>
      <c r="F20" s="3"/>
      <c r="G20" s="3"/>
      <c r="H20" s="3"/>
      <c r="I20" s="5"/>
      <c r="J20" s="5"/>
      <c r="K20" s="3"/>
    </row>
    <row r="21" spans="1:11" ht="15.75" x14ac:dyDescent="0.25">
      <c r="A21" s="7" t="s">
        <v>20</v>
      </c>
      <c r="B21" s="7"/>
      <c r="C21" s="7">
        <f>C9-C19</f>
        <v>0</v>
      </c>
      <c r="D21" s="7">
        <f>D9-D19</f>
        <v>0</v>
      </c>
      <c r="E21" s="7">
        <f>E9-E19</f>
        <v>0</v>
      </c>
      <c r="F21" s="7">
        <v>0</v>
      </c>
      <c r="G21" s="7">
        <f>G9-G19</f>
        <v>-18376</v>
      </c>
      <c r="H21" s="7">
        <f>H9-H19</f>
        <v>6617</v>
      </c>
      <c r="I21" s="8">
        <f>I9-I19</f>
        <v>-9791</v>
      </c>
      <c r="J21" s="8">
        <f>J9-J19</f>
        <v>8406</v>
      </c>
      <c r="K21" s="3"/>
    </row>
    <row r="22" spans="1:11" ht="15.75" x14ac:dyDescent="0.25">
      <c r="A22" s="10"/>
      <c r="B22" s="10"/>
      <c r="C22" s="10"/>
      <c r="D22" s="10"/>
      <c r="E22" s="10"/>
      <c r="F22" s="10"/>
      <c r="G22" s="10"/>
      <c r="H22" s="10"/>
      <c r="I22" s="12"/>
      <c r="J22" s="12"/>
      <c r="K22" s="3"/>
    </row>
    <row r="23" spans="1:11" ht="15.75" x14ac:dyDescent="0.25">
      <c r="A23" s="10"/>
      <c r="B23" s="10"/>
      <c r="C23" s="10"/>
      <c r="D23" s="10"/>
      <c r="E23" s="10"/>
      <c r="F23" s="10"/>
      <c r="G23" s="10"/>
      <c r="H23" s="10"/>
      <c r="I23" s="12"/>
      <c r="J23" s="12"/>
      <c r="K23" s="3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activeCell="H9" sqref="H9"/>
    </sheetView>
  </sheetViews>
  <sheetFormatPr baseColWidth="10" defaultRowHeight="15" x14ac:dyDescent="0.25"/>
  <sheetData>
    <row r="1" spans="1:8" ht="19.5" x14ac:dyDescent="0.25">
      <c r="A1" s="11" t="s">
        <v>14</v>
      </c>
      <c r="C1" s="1"/>
      <c r="D1" s="1"/>
      <c r="E1" s="1"/>
    </row>
    <row r="2" spans="1:8" ht="19.5" x14ac:dyDescent="0.25">
      <c r="A2" s="11"/>
      <c r="C2" s="1"/>
      <c r="D2" s="1"/>
      <c r="E2" s="1"/>
    </row>
    <row r="3" spans="1:8" x14ac:dyDescent="0.25">
      <c r="D3" s="13" t="s">
        <v>15</v>
      </c>
      <c r="E3" s="13" t="s">
        <v>15</v>
      </c>
      <c r="F3" s="13" t="s">
        <v>16</v>
      </c>
      <c r="G3" s="13" t="s">
        <v>16</v>
      </c>
      <c r="H3" s="13" t="s">
        <v>16</v>
      </c>
    </row>
    <row r="4" spans="1:8" ht="15.75" x14ac:dyDescent="0.25">
      <c r="A4" s="9" t="s">
        <v>0</v>
      </c>
      <c r="B4" s="9"/>
      <c r="C4" s="9"/>
      <c r="D4" s="9">
        <v>2009</v>
      </c>
      <c r="E4" s="9">
        <v>2010</v>
      </c>
      <c r="F4" s="14">
        <v>2010</v>
      </c>
      <c r="G4" s="15">
        <v>2011</v>
      </c>
      <c r="H4" s="15">
        <v>2012</v>
      </c>
    </row>
    <row r="5" spans="1:8" ht="15.75" x14ac:dyDescent="0.25">
      <c r="A5" s="3" t="s">
        <v>12</v>
      </c>
      <c r="B5" s="3"/>
      <c r="C5" s="3"/>
      <c r="D5" s="5">
        <f>122500+4000</f>
        <v>126500</v>
      </c>
      <c r="E5" s="5">
        <f>139100-6000</f>
        <v>133100</v>
      </c>
      <c r="F5">
        <f>127000+3000</f>
        <v>130000</v>
      </c>
      <c r="G5">
        <v>129000</v>
      </c>
      <c r="H5">
        <v>140000</v>
      </c>
    </row>
    <row r="6" spans="1:8" ht="15.75" x14ac:dyDescent="0.25">
      <c r="A6" s="3" t="s">
        <v>17</v>
      </c>
      <c r="B6" s="3"/>
      <c r="C6" s="3"/>
      <c r="D6" s="5"/>
      <c r="E6" s="5"/>
      <c r="F6">
        <v>9000</v>
      </c>
      <c r="H6">
        <v>6000</v>
      </c>
    </row>
    <row r="7" spans="1:8" ht="15.75" x14ac:dyDescent="0.25">
      <c r="A7" s="3" t="s">
        <v>1</v>
      </c>
      <c r="B7" s="3"/>
      <c r="C7" s="3"/>
      <c r="D7" s="5">
        <v>24597</v>
      </c>
      <c r="E7" s="5">
        <v>29086</v>
      </c>
      <c r="F7">
        <v>25000</v>
      </c>
      <c r="G7">
        <v>25000</v>
      </c>
      <c r="H7">
        <v>30000</v>
      </c>
    </row>
    <row r="8" spans="1:8" ht="15.75" x14ac:dyDescent="0.25">
      <c r="A8" s="3" t="s">
        <v>3</v>
      </c>
      <c r="B8" s="3"/>
      <c r="C8" s="3"/>
      <c r="D8" s="5">
        <v>6000</v>
      </c>
      <c r="E8" s="5">
        <v>6000</v>
      </c>
      <c r="F8">
        <v>6000</v>
      </c>
      <c r="G8">
        <v>6000</v>
      </c>
      <c r="H8">
        <v>6000</v>
      </c>
    </row>
    <row r="9" spans="1:8" ht="15.75" x14ac:dyDescent="0.25">
      <c r="A9" s="3" t="s">
        <v>2</v>
      </c>
      <c r="B9" s="3"/>
      <c r="C9" s="3"/>
      <c r="D9" s="5">
        <v>140</v>
      </c>
      <c r="E9" s="5">
        <v>73</v>
      </c>
    </row>
    <row r="10" spans="1:8" ht="15.75" x14ac:dyDescent="0.25">
      <c r="A10" s="7" t="s">
        <v>4</v>
      </c>
      <c r="B10" s="7"/>
      <c r="C10" s="7"/>
      <c r="D10" s="8">
        <f>SUM(D5:D9)</f>
        <v>157237</v>
      </c>
      <c r="E10" s="8">
        <f>SUM(E5:E9)</f>
        <v>168259</v>
      </c>
      <c r="F10" s="18">
        <f>SUM(F5:F9)</f>
        <v>170000</v>
      </c>
      <c r="G10" s="18">
        <f t="shared" ref="G10:H10" si="0">SUM(G5:G9)</f>
        <v>160000</v>
      </c>
      <c r="H10" s="18">
        <f t="shared" si="0"/>
        <v>182000</v>
      </c>
    </row>
    <row r="11" spans="1:8" ht="15.75" x14ac:dyDescent="0.25">
      <c r="A11" s="3"/>
      <c r="B11" s="3"/>
      <c r="C11" s="3"/>
      <c r="D11" s="5"/>
      <c r="E11" s="5"/>
    </row>
    <row r="12" spans="1:8" ht="15.75" x14ac:dyDescent="0.25">
      <c r="A12" s="9" t="s">
        <v>5</v>
      </c>
      <c r="B12" s="4"/>
      <c r="C12" s="4"/>
      <c r="D12" s="6"/>
      <c r="E12" s="6"/>
      <c r="F12" s="16"/>
      <c r="G12" s="16"/>
      <c r="H12" s="16"/>
    </row>
    <row r="13" spans="1:8" ht="15.75" x14ac:dyDescent="0.25">
      <c r="A13" s="3" t="s">
        <v>6</v>
      </c>
      <c r="B13" s="3"/>
      <c r="C13" s="3"/>
      <c r="D13" s="5">
        <v>51660</v>
      </c>
      <c r="E13" s="5">
        <v>67888</v>
      </c>
      <c r="F13">
        <v>80000</v>
      </c>
      <c r="G13">
        <v>70000</v>
      </c>
      <c r="H13">
        <v>70000</v>
      </c>
    </row>
    <row r="14" spans="1:8" ht="15.75" x14ac:dyDescent="0.25">
      <c r="A14" s="3" t="s">
        <v>7</v>
      </c>
      <c r="B14" s="3"/>
      <c r="C14" s="3"/>
      <c r="D14" s="5">
        <v>96098</v>
      </c>
      <c r="E14" s="5">
        <v>65497</v>
      </c>
      <c r="F14">
        <v>80000</v>
      </c>
      <c r="G14">
        <v>75000</v>
      </c>
      <c r="H14">
        <v>94000</v>
      </c>
    </row>
    <row r="15" spans="1:8" ht="15.75" x14ac:dyDescent="0.25">
      <c r="A15" s="3" t="s">
        <v>8</v>
      </c>
      <c r="B15" s="3"/>
      <c r="C15" s="3"/>
      <c r="D15" s="5">
        <v>6150</v>
      </c>
      <c r="E15" s="5">
        <v>7786</v>
      </c>
      <c r="G15">
        <v>7000</v>
      </c>
      <c r="H15">
        <v>8000</v>
      </c>
    </row>
    <row r="16" spans="1:8" ht="15.75" x14ac:dyDescent="0.25">
      <c r="A16" s="3" t="s">
        <v>18</v>
      </c>
      <c r="B16" s="3"/>
      <c r="C16" s="3"/>
      <c r="D16" s="5">
        <v>7979</v>
      </c>
      <c r="E16" s="5">
        <v>17047</v>
      </c>
      <c r="F16">
        <v>10000</v>
      </c>
      <c r="G16">
        <v>8000</v>
      </c>
      <c r="H16">
        <v>10000</v>
      </c>
    </row>
    <row r="17" spans="1:8" ht="15.75" x14ac:dyDescent="0.25">
      <c r="A17" s="3" t="s">
        <v>11</v>
      </c>
      <c r="B17" s="3"/>
      <c r="C17" s="3"/>
      <c r="D17" s="5">
        <v>225</v>
      </c>
      <c r="E17" s="5">
        <v>0</v>
      </c>
    </row>
    <row r="18" spans="1:8" ht="15.75" x14ac:dyDescent="0.25">
      <c r="A18" s="3" t="s">
        <v>13</v>
      </c>
      <c r="B18" s="3"/>
      <c r="C18" s="3"/>
      <c r="D18" s="5">
        <v>0</v>
      </c>
      <c r="E18" s="5">
        <v>1635</v>
      </c>
    </row>
    <row r="19" spans="1:8" ht="15.75" x14ac:dyDescent="0.25">
      <c r="A19" s="7" t="s">
        <v>9</v>
      </c>
      <c r="B19" s="7"/>
      <c r="C19" s="7"/>
      <c r="D19" s="8">
        <f>SUM(D13:D18)</f>
        <v>162112</v>
      </c>
      <c r="E19" s="8">
        <f>SUM(E13:E18)</f>
        <v>159853</v>
      </c>
      <c r="F19" s="17">
        <f>SUM(F13:F17)</f>
        <v>170000</v>
      </c>
      <c r="G19" s="17">
        <f t="shared" ref="G19:H19" si="1">SUM(G13:G17)</f>
        <v>160000</v>
      </c>
      <c r="H19" s="17">
        <f t="shared" si="1"/>
        <v>182000</v>
      </c>
    </row>
    <row r="20" spans="1:8" ht="15.75" x14ac:dyDescent="0.25">
      <c r="A20" s="3"/>
      <c r="B20" s="3"/>
      <c r="C20" s="3"/>
      <c r="D20" s="3"/>
      <c r="E20" s="5"/>
    </row>
    <row r="21" spans="1:8" ht="15.75" x14ac:dyDescent="0.25">
      <c r="A21" s="7" t="s">
        <v>10</v>
      </c>
      <c r="B21" s="7"/>
      <c r="C21" s="7"/>
      <c r="D21" s="8">
        <f>D10-D19</f>
        <v>-4875</v>
      </c>
      <c r="E21" s="8">
        <f>E10-E19</f>
        <v>8406</v>
      </c>
      <c r="F21" s="8">
        <f t="shared" ref="F21:H21" si="2">F10-F19</f>
        <v>0</v>
      </c>
      <c r="G21" s="8">
        <f t="shared" si="2"/>
        <v>0</v>
      </c>
      <c r="H21" s="8">
        <f t="shared" si="2"/>
        <v>0</v>
      </c>
    </row>
    <row r="22" spans="1:8" ht="15.75" x14ac:dyDescent="0.25">
      <c r="A22" s="10"/>
      <c r="B22" s="10"/>
      <c r="C22" s="10"/>
      <c r="D22" s="10"/>
      <c r="E22" s="12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14254abr</dc:creator>
  <cp:lastModifiedBy>Anne Mette Bengtsen Rue</cp:lastModifiedBy>
  <cp:lastPrinted>2014-06-20T06:56:57Z</cp:lastPrinted>
  <dcterms:created xsi:type="dcterms:W3CDTF">2011-06-08T06:44:13Z</dcterms:created>
  <dcterms:modified xsi:type="dcterms:W3CDTF">2014-06-20T06:57:06Z</dcterms:modified>
</cp:coreProperties>
</file>